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osullivan/Desktop/"/>
    </mc:Choice>
  </mc:AlternateContent>
  <xr:revisionPtr revIDLastSave="0" documentId="8_{192C2EE3-CCAF-E64E-B848-066B307A1E6D}" xr6:coauthVersionLast="47" xr6:coauthVersionMax="47" xr10:uidLastSave="{00000000-0000-0000-0000-000000000000}"/>
  <bookViews>
    <workbookView xWindow="-100" yWindow="760" windowWidth="44100" windowHeight="17240" tabRatio="855" xr2:uid="{AD00407E-C6E4-40D3-8B89-8F369B98CB9B}"/>
  </bookViews>
  <sheets>
    <sheet name="Nimue  Treatment Calculator" sheetId="2" r:id="rId1"/>
  </sheets>
  <definedNames>
    <definedName name="_xlnm._FilterDatabase" localSheetId="0" hidden="1">'Nimue  Treatment Calculator'!$A$2:$N$31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31" i="2" l="1"/>
  <c r="F31" i="2"/>
  <c r="K31" i="2"/>
  <c r="L31" i="2" s="1"/>
  <c r="F24" i="2"/>
  <c r="K24" i="2"/>
  <c r="L24" i="2" s="1"/>
  <c r="K14" i="2"/>
  <c r="L14" i="2" s="1"/>
  <c r="H14" i="2"/>
  <c r="N14" i="2" s="1"/>
  <c r="F14" i="2"/>
  <c r="H11" i="2"/>
  <c r="N11" i="2" s="1"/>
  <c r="H8" i="2"/>
  <c r="N8" i="2" s="1"/>
  <c r="H9" i="2"/>
  <c r="N9" i="2" s="1"/>
  <c r="K11" i="2"/>
  <c r="L11" i="2"/>
  <c r="K8" i="2"/>
  <c r="L8" i="2" s="1"/>
  <c r="K9" i="2"/>
  <c r="L9" i="2"/>
  <c r="F11" i="2"/>
  <c r="F8" i="2"/>
  <c r="F9" i="2"/>
  <c r="F20" i="2" l="1"/>
  <c r="H20" i="2"/>
  <c r="K20" i="2"/>
  <c r="L20" i="2" s="1"/>
  <c r="H27" i="2" l="1"/>
  <c r="N27" i="2" s="1"/>
  <c r="K27" i="2"/>
  <c r="L27" i="2" s="1"/>
  <c r="F27" i="2"/>
  <c r="H10" i="2"/>
  <c r="N10" i="2" s="1"/>
  <c r="F10" i="2"/>
  <c r="K10" i="2"/>
  <c r="L10" i="2" s="1"/>
  <c r="F26" i="2"/>
  <c r="H26" i="2"/>
  <c r="N26" i="2" s="1"/>
  <c r="K26" i="2"/>
  <c r="L26" i="2" s="1"/>
  <c r="F28" i="2"/>
  <c r="H28" i="2"/>
  <c r="N28" i="2" s="1"/>
  <c r="K28" i="2"/>
  <c r="L28" i="2"/>
  <c r="N31" i="2"/>
  <c r="F7" i="2"/>
  <c r="H7" i="2"/>
  <c r="N7" i="2" s="1"/>
  <c r="K7" i="2"/>
  <c r="L7" i="2" s="1"/>
  <c r="H6" i="2"/>
  <c r="N6" i="2" s="1"/>
  <c r="F6" i="2"/>
  <c r="K6" i="2"/>
  <c r="L6" i="2" s="1"/>
  <c r="F23" i="2"/>
  <c r="H23" i="2"/>
  <c r="N23" i="2" s="1"/>
  <c r="K23" i="2"/>
  <c r="L23" i="2" s="1"/>
  <c r="F5" i="2"/>
  <c r="H5" i="2"/>
  <c r="N5" i="2" s="1"/>
  <c r="K5" i="2"/>
  <c r="L5" i="2" s="1"/>
  <c r="F30" i="2"/>
  <c r="H30" i="2"/>
  <c r="N30" i="2" s="1"/>
  <c r="K30" i="2"/>
  <c r="L30" i="2" s="1"/>
  <c r="F19" i="2"/>
  <c r="H19" i="2"/>
  <c r="N19" i="2" s="1"/>
  <c r="K19" i="2"/>
  <c r="F3" i="2"/>
  <c r="H3" i="2"/>
  <c r="N3" i="2" s="1"/>
  <c r="K3" i="2"/>
  <c r="L3" i="2"/>
  <c r="F4" i="2"/>
  <c r="H4" i="2"/>
  <c r="N4" i="2" s="1"/>
  <c r="K4" i="2"/>
  <c r="L4" i="2"/>
  <c r="F29" i="2"/>
  <c r="H29" i="2"/>
  <c r="N29" i="2" s="1"/>
  <c r="K29" i="2"/>
  <c r="L29" i="2" s="1"/>
  <c r="F25" i="2"/>
  <c r="H25" i="2"/>
  <c r="N25" i="2" s="1"/>
  <c r="K25" i="2"/>
  <c r="L25" i="2"/>
  <c r="F18" i="2"/>
  <c r="H18" i="2"/>
  <c r="N18" i="2" s="1"/>
  <c r="K18" i="2"/>
  <c r="L18" i="2"/>
  <c r="F21" i="2"/>
  <c r="H21" i="2"/>
  <c r="N21" i="2" s="1"/>
  <c r="K21" i="2"/>
  <c r="L21" i="2" s="1"/>
  <c r="F12" i="2"/>
  <c r="H12" i="2"/>
  <c r="N12" i="2" s="1"/>
  <c r="K12" i="2"/>
  <c r="L12" i="2"/>
  <c r="F15" i="2"/>
  <c r="H15" i="2"/>
  <c r="N15" i="2" s="1"/>
  <c r="K15" i="2"/>
  <c r="L15" i="2" s="1"/>
  <c r="F16" i="2"/>
  <c r="H16" i="2"/>
  <c r="N16" i="2" s="1"/>
  <c r="K16" i="2"/>
  <c r="L16" i="2"/>
  <c r="F17" i="2"/>
  <c r="H17" i="2"/>
  <c r="N17" i="2" s="1"/>
  <c r="K17" i="2"/>
  <c r="L17" i="2"/>
  <c r="F22" i="2"/>
  <c r="H22" i="2"/>
  <c r="N22" i="2" s="1"/>
  <c r="K22" i="2"/>
  <c r="L22" i="2"/>
  <c r="F13" i="2"/>
  <c r="H13" i="2"/>
  <c r="N13" i="2" s="1"/>
  <c r="K13" i="2"/>
  <c r="L13" i="2" s="1"/>
  <c r="N33" i="2" l="1"/>
</calcChain>
</file>

<file path=xl/sharedStrings.xml><?xml version="1.0" encoding="utf-8"?>
<sst xmlns="http://schemas.openxmlformats.org/spreadsheetml/2006/main" count="139" uniqueCount="94">
  <si>
    <t>Nimue Treatment Costings FY27</t>
  </si>
  <si>
    <t>Wholesale Price full size</t>
  </si>
  <si>
    <t>Treatment Step #</t>
  </si>
  <si>
    <t xml:space="preserve">SKU </t>
  </si>
  <si>
    <t>Nimue Product name</t>
  </si>
  <si>
    <t>Size</t>
  </si>
  <si>
    <t>Cost per ml/gm</t>
  </si>
  <si>
    <t>Quantity  used ml/gm</t>
  </si>
  <si>
    <t>Cost per treatment</t>
    <phoneticPr fontId="1" type="noConversion"/>
  </si>
  <si>
    <t>Approx measurement</t>
  </si>
  <si>
    <t>Price Ex GST</t>
  </si>
  <si>
    <t>GST</t>
  </si>
  <si>
    <t>Total Cost</t>
  </si>
  <si>
    <t>Used in treatment</t>
  </si>
  <si>
    <t>Treatment cost</t>
  </si>
  <si>
    <t>Prep</t>
  </si>
  <si>
    <t>NSF.CLG500</t>
  </si>
  <si>
    <t>Cleansing Gel (Double cleanse)</t>
  </si>
  <si>
    <t>ml</t>
  </si>
  <si>
    <t>2 teaspoons</t>
  </si>
  <si>
    <t>NSF.CON500</t>
  </si>
  <si>
    <t>Conditioner</t>
  </si>
  <si>
    <t>1 teaspoon</t>
  </si>
  <si>
    <t>NSF.EXFE500</t>
  </si>
  <si>
    <t>Exfoliating Enzyme</t>
  </si>
  <si>
    <t>NRF.LIP5</t>
  </si>
  <si>
    <t>Hydrolip Protection</t>
  </si>
  <si>
    <t>A match head</t>
  </si>
  <si>
    <t>Customise</t>
  </si>
  <si>
    <t>NSF.SFRET30</t>
  </si>
  <si>
    <t>retinol super fluid</t>
  </si>
  <si>
    <t>1/2 teaspoon</t>
  </si>
  <si>
    <t>NSF.SFVIT30</t>
  </si>
  <si>
    <t>Vitamin C super fluid</t>
  </si>
  <si>
    <t>NSF.SFCA30</t>
  </si>
  <si>
    <t>Cyanoacrylate super fluid</t>
  </si>
  <si>
    <t>NSF.SFPRE30</t>
  </si>
  <si>
    <t>Prebiotic super fluid 30 ml</t>
  </si>
  <si>
    <t>NSF.SFHA30</t>
  </si>
  <si>
    <t>Hyaluronic super fluid</t>
  </si>
  <si>
    <t xml:space="preserve"> 1/2 tesapoon </t>
  </si>
  <si>
    <t>Active treatments</t>
  </si>
  <si>
    <t>NSF.SENSM30</t>
  </si>
  <si>
    <t>Sensi Smart Micropeel NEW</t>
  </si>
  <si>
    <t>4 Pumps</t>
  </si>
  <si>
    <t>NSF.TMDP30</t>
  </si>
  <si>
    <t xml:space="preserve">Thermal detox peel </t>
  </si>
  <si>
    <t>NSF.SRES7</t>
  </si>
  <si>
    <t xml:space="preserve">Smart resurfacer </t>
  </si>
  <si>
    <t>1 capsule</t>
  </si>
  <si>
    <t>NSF.SRCED4</t>
  </si>
  <si>
    <t xml:space="preserve">SRC Environmentally damaged peel </t>
  </si>
  <si>
    <t>NSF.SRCHP4</t>
  </si>
  <si>
    <t xml:space="preserve">SRC Hyperpigmented damaged peel </t>
  </si>
  <si>
    <t>NSF.SRCPB4</t>
  </si>
  <si>
    <t xml:space="preserve">SRC Problematic damaged peel </t>
  </si>
  <si>
    <t>NSF.NTP200</t>
  </si>
  <si>
    <t>Neutraliser Plus</t>
  </si>
  <si>
    <t>1/4 teaspoon</t>
  </si>
  <si>
    <t>Masks</t>
  </si>
  <si>
    <t>NSF.ALGM500</t>
  </si>
  <si>
    <t>Alginate mask</t>
  </si>
  <si>
    <t>g</t>
  </si>
  <si>
    <t>2 Tablespoons</t>
  </si>
  <si>
    <t>NSF.AATM100</t>
  </si>
  <si>
    <t xml:space="preserve">Anti age treatment mask </t>
  </si>
  <si>
    <t>NSF.PURM-B100</t>
  </si>
  <si>
    <t>Purifying mask (Biome)</t>
  </si>
  <si>
    <t>NSF.SHM100</t>
  </si>
  <si>
    <t xml:space="preserve">Super hydrating mask </t>
  </si>
  <si>
    <t>NSF.SENM100</t>
  </si>
  <si>
    <t>Soothing Recovery Mask</t>
  </si>
  <si>
    <t>NSF.COLFM10</t>
  </si>
  <si>
    <t>Collagen face film</t>
  </si>
  <si>
    <t>pcs</t>
  </si>
  <si>
    <t>1 pcs</t>
  </si>
  <si>
    <t>Massage</t>
  </si>
  <si>
    <t>NSB.MSC200</t>
  </si>
  <si>
    <t>Massage cream</t>
  </si>
  <si>
    <t>NRF.TDSH30</t>
  </si>
  <si>
    <t>NIMUE-TDS hyperpigm 30 mL</t>
  </si>
  <si>
    <t>NRF.TDSI30</t>
  </si>
  <si>
    <t>NIMUE-TDS interactive 30 mL</t>
  </si>
  <si>
    <t>NRF.TDSP30</t>
  </si>
  <si>
    <t>NIMUE-TDS problematic 30 mL</t>
  </si>
  <si>
    <t>Aftercare</t>
  </si>
  <si>
    <t>NSF.HAG30</t>
  </si>
  <si>
    <t>Hyaluronic acid gel</t>
  </si>
  <si>
    <t>NSF.AFCH100</t>
  </si>
  <si>
    <t>Aftercare Hydrator</t>
  </si>
  <si>
    <t>Protect</t>
  </si>
  <si>
    <t>NRS.ENVS50</t>
  </si>
  <si>
    <t>Environmental Shield</t>
  </si>
  <si>
    <t>TOTAL TREATMENT COST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</si>
</sst>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8"/>
      <name val="Lato"/>
      <family val="2"/>
    </font>
    <font>
      <sz val="14"/>
      <name val="Lato"/>
      <family val="2"/>
    </font>
    <font>
      <b/>
      <sz val="14"/>
      <name val="Lato"/>
      <family val="2"/>
    </font>
    <font>
      <u/>
      <sz val="14"/>
      <color theme="0"/>
      <name val="Lato"/>
      <family val="2"/>
    </font>
    <font>
      <b/>
      <sz val="14"/>
      <color indexed="8"/>
      <name val="Lato"/>
      <family val="2"/>
    </font>
    <font>
      <b/>
      <sz val="14"/>
      <color theme="1" tint="0.249977111117893"/>
      <name val="Lato"/>
      <family val="2"/>
    </font>
    <font>
      <sz val="14"/>
      <color rgb="FF00B050"/>
      <name val="Lato"/>
      <family val="2"/>
    </font>
    <font>
      <b/>
      <sz val="14"/>
      <color theme="6" tint="-0.249977111117893"/>
      <name val="Lato"/>
      <family val="2"/>
    </font>
    <font>
      <sz val="14"/>
      <color theme="6" tint="-0.249977111117893"/>
      <name val="Lato"/>
      <family val="2"/>
    </font>
    <font>
      <b/>
      <sz val="20"/>
      <color theme="1" tint="0.249977111117893"/>
      <name val="Lato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7" fillId="3" borderId="0" xfId="0" applyFont="1" applyFill="1" applyAlignment="1">
      <alignment horizontal="center" vertical="center" wrapText="1"/>
    </xf>
    <xf numFmtId="44" fontId="7" fillId="3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0" xfId="0" applyFont="1" applyFill="1" applyAlignment="1">
      <alignment horizontal="center" vertical="top" wrapText="1"/>
    </xf>
    <xf numFmtId="0" fontId="2" fillId="2" borderId="0" xfId="1" applyNumberFormat="1" applyFont="1" applyFill="1" applyBorder="1" applyAlignment="1">
      <alignment horizontal="center" vertical="center"/>
    </xf>
    <xf numFmtId="164" fontId="2" fillId="2" borderId="0" xfId="1" applyFont="1" applyFill="1" applyBorder="1" applyAlignment="1">
      <alignment horizontal="center" vertical="center"/>
    </xf>
    <xf numFmtId="44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44" fontId="6" fillId="2" borderId="0" xfId="0" applyNumberFormat="1" applyFont="1" applyFill="1" applyAlignment="1">
      <alignment horizontal="center" vertical="center"/>
    </xf>
    <xf numFmtId="4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/>
    </xf>
    <xf numFmtId="44" fontId="2" fillId="2" borderId="2" xfId="1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164" fontId="2" fillId="2" borderId="0" xfId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top"/>
    </xf>
    <xf numFmtId="44" fontId="9" fillId="3" borderId="0" xfId="0" applyNumberFormat="1" applyFont="1" applyFill="1" applyAlignment="1">
      <alignment horizontal="center" vertical="center" wrapText="1"/>
    </xf>
    <xf numFmtId="44" fontId="10" fillId="2" borderId="0" xfId="1" applyNumberFormat="1" applyFont="1" applyFill="1" applyBorder="1" applyAlignment="1">
      <alignment horizontal="center"/>
    </xf>
    <xf numFmtId="44" fontId="10" fillId="2" borderId="2" xfId="1" applyNumberFormat="1" applyFont="1" applyFill="1" applyBorder="1" applyAlignment="1">
      <alignment horizontal="center"/>
    </xf>
    <xf numFmtId="44" fontId="10" fillId="2" borderId="0" xfId="0" applyNumberFormat="1" applyFont="1" applyFill="1" applyAlignment="1">
      <alignment horizontal="right"/>
    </xf>
    <xf numFmtId="44" fontId="10" fillId="2" borderId="0" xfId="0" applyNumberFormat="1" applyFont="1" applyFill="1"/>
    <xf numFmtId="44" fontId="10" fillId="2" borderId="1" xfId="0" applyNumberFormat="1" applyFont="1" applyFill="1" applyBorder="1" applyAlignment="1">
      <alignment horizontal="right"/>
    </xf>
    <xf numFmtId="44" fontId="10" fillId="2" borderId="1" xfId="0" applyNumberFormat="1" applyFont="1" applyFill="1" applyBorder="1"/>
    <xf numFmtId="44" fontId="10" fillId="2" borderId="0" xfId="1" applyNumberFormat="1" applyFont="1" applyFill="1" applyBorder="1" applyAlignment="1">
      <alignment horizontal="center" vertical="center"/>
    </xf>
    <xf numFmtId="44" fontId="10" fillId="2" borderId="0" xfId="1" applyNumberFormat="1" applyFont="1" applyFill="1" applyBorder="1"/>
    <xf numFmtId="44" fontId="10" fillId="2" borderId="0" xfId="0" applyNumberFormat="1" applyFont="1" applyFill="1" applyAlignment="1">
      <alignment horizontal="center" vertical="center"/>
    </xf>
    <xf numFmtId="44" fontId="10" fillId="2" borderId="0" xfId="0" applyNumberFormat="1" applyFont="1" applyFill="1" applyAlignment="1">
      <alignment horizontal="right" vertical="center"/>
    </xf>
    <xf numFmtId="44" fontId="10" fillId="2" borderId="0" xfId="1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44" fontId="4" fillId="5" borderId="0" xfId="0" applyNumberFormat="1" applyFon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4" fontId="3" fillId="2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0" xfId="0" applyNumberFormat="1" applyFont="1" applyFill="1" applyAlignment="1">
      <alignment horizontal="center" vertical="center"/>
    </xf>
    <xf numFmtId="44" fontId="4" fillId="4" borderId="0" xfId="0" applyNumberFormat="1" applyFont="1" applyFill="1" applyAlignment="1">
      <alignment horizontal="center"/>
    </xf>
    <xf numFmtId="44" fontId="4" fillId="2" borderId="0" xfId="0" applyNumberFormat="1" applyFont="1" applyFill="1" applyAlignment="1">
      <alignment horizontal="center" vertical="center"/>
    </xf>
    <xf numFmtId="44" fontId="7" fillId="6" borderId="0" xfId="0" applyNumberFormat="1" applyFont="1" applyFill="1" applyAlignment="1">
      <alignment horizontal="center" vertical="center" wrapText="1"/>
    </xf>
    <xf numFmtId="44" fontId="2" fillId="6" borderId="0" xfId="0" applyNumberFormat="1" applyFont="1" applyFill="1" applyAlignment="1">
      <alignment horizontal="center"/>
    </xf>
    <xf numFmtId="44" fontId="2" fillId="6" borderId="2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44" fontId="2" fillId="6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center"/>
    </xf>
    <xf numFmtId="44" fontId="9" fillId="7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0" fillId="2" borderId="3" xfId="1" applyNumberFormat="1" applyFont="1" applyFill="1" applyBorder="1" applyAlignment="1">
      <alignment horizontal="center"/>
    </xf>
    <xf numFmtId="44" fontId="3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/>
    </xf>
    <xf numFmtId="164" fontId="3" fillId="2" borderId="0" xfId="1" applyFont="1" applyFill="1" applyBorder="1" applyAlignment="1">
      <alignment horizontal="center"/>
    </xf>
    <xf numFmtId="44" fontId="3" fillId="6" borderId="0" xfId="0" applyNumberFormat="1" applyFont="1" applyFill="1" applyAlignment="1">
      <alignment horizontal="center"/>
    </xf>
    <xf numFmtId="44" fontId="10" fillId="2" borderId="3" xfId="0" applyNumberFormat="1" applyFont="1" applyFill="1" applyBorder="1" applyAlignment="1">
      <alignment horizontal="right"/>
    </xf>
    <xf numFmtId="0" fontId="3" fillId="2" borderId="1" xfId="1" applyNumberFormat="1" applyFont="1" applyFill="1" applyBorder="1" applyAlignment="1">
      <alignment horizontal="center"/>
    </xf>
    <xf numFmtId="164" fontId="3" fillId="2" borderId="1" xfId="1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44" fontId="3" fillId="6" borderId="1" xfId="0" applyNumberFormat="1" applyFont="1" applyFill="1" applyBorder="1" applyAlignment="1">
      <alignment horizontal="center"/>
    </xf>
    <xf numFmtId="44" fontId="10" fillId="2" borderId="1" xfId="1" applyNumberFormat="1" applyFont="1" applyFill="1" applyBorder="1" applyAlignment="1">
      <alignment horizontal="center"/>
    </xf>
    <xf numFmtId="0" fontId="2" fillId="2" borderId="0" xfId="1" applyNumberFormat="1" applyFont="1" applyFill="1" applyAlignment="1">
      <alignment horizontal="center"/>
    </xf>
    <xf numFmtId="164" fontId="2" fillId="2" borderId="0" xfId="1" applyFont="1" applyFill="1" applyAlignment="1">
      <alignment horizontal="center"/>
    </xf>
    <xf numFmtId="44" fontId="2" fillId="2" borderId="0" xfId="1" applyNumberFormat="1" applyFont="1" applyFill="1" applyAlignment="1">
      <alignment horizontal="center"/>
    </xf>
    <xf numFmtId="44" fontId="10" fillId="2" borderId="0" xfId="1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44" fontId="6" fillId="2" borderId="0" xfId="1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0" xfId="0" applyFont="1" applyFill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BA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57631</xdr:colOff>
      <xdr:row>0</xdr:row>
      <xdr:rowOff>332976</xdr:rowOff>
    </xdr:from>
    <xdr:to>
      <xdr:col>0</xdr:col>
      <xdr:colOff>1484333</xdr:colOff>
      <xdr:row>0</xdr:row>
      <xdr:rowOff>826088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3FF92E-5670-4B12-B04B-768BC245E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31" y="332976"/>
          <a:ext cx="1461627" cy="499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A5E6-B021-4571-83C3-1088C1FE08FE}">
  <dimension ref="A1:S213"/>
  <sheetViews>
    <sheetView tabSelected="1" zoomScale="85" zoomScaleNormal="85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baseColWidth="10" defaultColWidth="16.5" defaultRowHeight="18" x14ac:dyDescent="0.25"/>
  <cols>
    <col min="1" max="1" width="22.33203125" style="5" customWidth="1"/>
    <col min="2" max="2" width="22.83203125" style="5" customWidth="1"/>
    <col min="3" max="3" width="44.1640625" style="14" bestFit="1" customWidth="1"/>
    <col min="4" max="4" width="10.1640625" style="5" customWidth="1"/>
    <col min="5" max="5" width="9.6640625" style="5" customWidth="1"/>
    <col min="6" max="6" width="20.5" style="16" customWidth="1"/>
    <col min="7" max="7" width="16.6640625" style="17" customWidth="1"/>
    <col min="8" max="8" width="19.5" style="11" customWidth="1"/>
    <col min="9" max="9" width="18.5" style="6" customWidth="1"/>
    <col min="10" max="10" width="21.6640625" style="40" customWidth="1"/>
    <col min="11" max="11" width="19.6640625" style="41" customWidth="1"/>
    <col min="12" max="12" width="17.33203125" style="41" customWidth="1"/>
    <col min="13" max="13" width="15.33203125" style="19" customWidth="1"/>
    <col min="14" max="14" width="16.33203125" style="3" customWidth="1"/>
    <col min="15" max="16384" width="16.5" style="6"/>
  </cols>
  <sheetData>
    <row r="1" spans="1:14" ht="96" customHeight="1" x14ac:dyDescent="0.25">
      <c r="A1" s="36"/>
      <c r="B1" s="36"/>
      <c r="C1" s="49" t="s">
        <v>0</v>
      </c>
      <c r="D1" s="36"/>
      <c r="E1" s="36"/>
      <c r="F1" s="36"/>
      <c r="G1" s="36"/>
      <c r="H1" s="36"/>
      <c r="I1" s="36"/>
      <c r="J1" s="85" t="s">
        <v>1</v>
      </c>
      <c r="K1" s="85"/>
      <c r="L1" s="85"/>
      <c r="N1" s="14"/>
    </row>
    <row r="2" spans="1:14" s="7" customFormat="1" ht="84" customHeight="1" x14ac:dyDescent="0.2">
      <c r="A2" s="35" t="s">
        <v>2</v>
      </c>
      <c r="B2" s="1" t="s">
        <v>3</v>
      </c>
      <c r="C2" s="1" t="s">
        <v>4</v>
      </c>
      <c r="D2" s="86" t="s">
        <v>5</v>
      </c>
      <c r="E2" s="86"/>
      <c r="F2" s="2" t="s">
        <v>6</v>
      </c>
      <c r="G2" s="2" t="s">
        <v>7</v>
      </c>
      <c r="H2" s="58" t="s">
        <v>8</v>
      </c>
      <c r="I2" s="1" t="s">
        <v>9</v>
      </c>
      <c r="J2" s="68" t="s">
        <v>10</v>
      </c>
      <c r="K2" s="37" t="s">
        <v>11</v>
      </c>
      <c r="L2" s="37" t="s">
        <v>12</v>
      </c>
      <c r="M2" s="50" t="s">
        <v>13</v>
      </c>
      <c r="N2" s="50" t="s">
        <v>14</v>
      </c>
    </row>
    <row r="3" spans="1:14" s="13" customFormat="1" ht="30" customHeight="1" x14ac:dyDescent="0.25">
      <c r="A3" s="89" t="s">
        <v>15</v>
      </c>
      <c r="B3" s="20" t="s">
        <v>16</v>
      </c>
      <c r="C3" s="20" t="s">
        <v>17</v>
      </c>
      <c r="D3" s="32">
        <v>500</v>
      </c>
      <c r="E3" s="33" t="s">
        <v>18</v>
      </c>
      <c r="F3" s="34">
        <f>J3/D3</f>
        <v>0.18580000000000002</v>
      </c>
      <c r="G3" s="5">
        <v>10</v>
      </c>
      <c r="H3" s="59">
        <f>J3/D3*G3</f>
        <v>1.8580000000000001</v>
      </c>
      <c r="I3" s="5" t="s">
        <v>19</v>
      </c>
      <c r="J3" s="38">
        <v>92.9</v>
      </c>
      <c r="K3" s="38">
        <f>J3*0.1</f>
        <v>9.2900000000000009</v>
      </c>
      <c r="L3" s="38">
        <f>SUM(J3:K3)</f>
        <v>102.19000000000001</v>
      </c>
      <c r="M3" s="19"/>
      <c r="N3" s="51">
        <f>M3*H3</f>
        <v>0</v>
      </c>
    </row>
    <row r="4" spans="1:14" s="13" customFormat="1" ht="30" customHeight="1" x14ac:dyDescent="0.25">
      <c r="A4" s="89"/>
      <c r="B4" s="20" t="s">
        <v>20</v>
      </c>
      <c r="C4" s="20" t="s">
        <v>21</v>
      </c>
      <c r="D4" s="32">
        <v>500</v>
      </c>
      <c r="E4" s="33" t="s">
        <v>18</v>
      </c>
      <c r="F4" s="34">
        <f>J4/D4</f>
        <v>0.192</v>
      </c>
      <c r="G4" s="5">
        <v>5</v>
      </c>
      <c r="H4" s="59">
        <f>J4/D4*G4</f>
        <v>0.96</v>
      </c>
      <c r="I4" s="5" t="s">
        <v>22</v>
      </c>
      <c r="J4" s="38">
        <v>96</v>
      </c>
      <c r="K4" s="38">
        <f>J4*0.1</f>
        <v>9.6000000000000014</v>
      </c>
      <c r="L4" s="38">
        <f>SUM(J4:K4)</f>
        <v>105.6</v>
      </c>
      <c r="M4" s="19"/>
      <c r="N4" s="51">
        <f>M4*H4</f>
        <v>0</v>
      </c>
    </row>
    <row r="5" spans="1:14" s="13" customFormat="1" ht="30" customHeight="1" x14ac:dyDescent="0.25">
      <c r="A5" s="89"/>
      <c r="B5" s="20" t="s">
        <v>23</v>
      </c>
      <c r="C5" s="20" t="s">
        <v>24</v>
      </c>
      <c r="D5" s="32">
        <v>500</v>
      </c>
      <c r="E5" s="33" t="s">
        <v>18</v>
      </c>
      <c r="F5" s="34">
        <f>J5/D5</f>
        <v>0.27100000000000002</v>
      </c>
      <c r="G5" s="5">
        <v>5</v>
      </c>
      <c r="H5" s="59">
        <f>J5/D5*G5</f>
        <v>1.355</v>
      </c>
      <c r="I5" s="5" t="s">
        <v>22</v>
      </c>
      <c r="J5" s="38">
        <v>135.5</v>
      </c>
      <c r="K5" s="38">
        <f>J5*0.1</f>
        <v>13.55</v>
      </c>
      <c r="L5" s="38">
        <f>SUM(J5:K5)</f>
        <v>149.05000000000001</v>
      </c>
      <c r="M5" s="19"/>
      <c r="N5" s="51">
        <f>M5*H5</f>
        <v>0</v>
      </c>
    </row>
    <row r="6" spans="1:14" s="13" customFormat="1" ht="30" customHeight="1" x14ac:dyDescent="0.25">
      <c r="A6" s="89"/>
      <c r="B6" s="20" t="s">
        <v>25</v>
      </c>
      <c r="C6" s="61" t="s">
        <v>26</v>
      </c>
      <c r="D6" s="32">
        <v>5</v>
      </c>
      <c r="E6" s="33" t="s">
        <v>18</v>
      </c>
      <c r="F6" s="34">
        <f>J6/D6</f>
        <v>3.7600000000000002</v>
      </c>
      <c r="G6" s="21">
        <v>2.5000000000000001E-2</v>
      </c>
      <c r="H6" s="59">
        <f>J6/D6*G6</f>
        <v>9.4000000000000014E-2</v>
      </c>
      <c r="I6" s="62" t="s">
        <v>27</v>
      </c>
      <c r="J6" s="38">
        <v>18.8</v>
      </c>
      <c r="K6" s="38">
        <f>J6*0.1</f>
        <v>1.8800000000000001</v>
      </c>
      <c r="L6" s="38">
        <f>SUM(J6:K6)</f>
        <v>20.68</v>
      </c>
      <c r="M6" s="64"/>
      <c r="N6" s="65">
        <f>M6*H6</f>
        <v>0</v>
      </c>
    </row>
    <row r="7" spans="1:14" s="13" customFormat="1" ht="30" customHeight="1" x14ac:dyDescent="0.25">
      <c r="A7" s="90" t="s">
        <v>28</v>
      </c>
      <c r="B7" s="29" t="s">
        <v>29</v>
      </c>
      <c r="C7" s="29" t="s">
        <v>30</v>
      </c>
      <c r="D7" s="24">
        <v>30</v>
      </c>
      <c r="E7" s="25" t="s">
        <v>18</v>
      </c>
      <c r="F7" s="26">
        <f>J7/D7</f>
        <v>3.1166666666666667</v>
      </c>
      <c r="G7" s="27">
        <v>2</v>
      </c>
      <c r="H7" s="60">
        <f>J7/D7*G7</f>
        <v>6.2333333333333334</v>
      </c>
      <c r="I7" s="21" t="s">
        <v>31</v>
      </c>
      <c r="J7" s="39">
        <v>93.5</v>
      </c>
      <c r="K7" s="39">
        <f>J7*0.1</f>
        <v>9.35</v>
      </c>
      <c r="L7" s="39">
        <f>SUM(J7:K7)</f>
        <v>102.85</v>
      </c>
      <c r="M7" s="19"/>
      <c r="N7" s="51">
        <f t="shared" ref="N7:N9" si="0">M7*H7</f>
        <v>0</v>
      </c>
    </row>
    <row r="8" spans="1:14" s="13" customFormat="1" ht="30" customHeight="1" x14ac:dyDescent="0.25">
      <c r="A8" s="91"/>
      <c r="B8" s="20" t="s">
        <v>32</v>
      </c>
      <c r="C8" s="20" t="s">
        <v>33</v>
      </c>
      <c r="D8" s="32">
        <v>30</v>
      </c>
      <c r="E8" s="33" t="s">
        <v>18</v>
      </c>
      <c r="F8" s="34">
        <f t="shared" ref="F8:F9" si="1">J8/D8</f>
        <v>3.1166666666666667</v>
      </c>
      <c r="G8" s="21">
        <v>2</v>
      </c>
      <c r="H8" s="59">
        <f t="shared" ref="H8:H9" si="2">J8/D8*G8</f>
        <v>6.2333333333333334</v>
      </c>
      <c r="I8" s="21" t="s">
        <v>31</v>
      </c>
      <c r="J8" s="38">
        <v>93.5</v>
      </c>
      <c r="K8" s="38">
        <f t="shared" ref="K8:K9" si="3">J8*0.1</f>
        <v>9.35</v>
      </c>
      <c r="L8" s="38">
        <f t="shared" ref="L8:L9" si="4">SUM(J8:K8)</f>
        <v>102.85</v>
      </c>
      <c r="M8" s="19"/>
      <c r="N8" s="51">
        <f t="shared" si="0"/>
        <v>0</v>
      </c>
    </row>
    <row r="9" spans="1:14" s="13" customFormat="1" ht="30" customHeight="1" x14ac:dyDescent="0.25">
      <c r="A9" s="91"/>
      <c r="B9" s="20" t="s">
        <v>34</v>
      </c>
      <c r="C9" s="20" t="s">
        <v>35</v>
      </c>
      <c r="D9" s="32">
        <v>30</v>
      </c>
      <c r="E9" s="33" t="s">
        <v>18</v>
      </c>
      <c r="F9" s="34">
        <f t="shared" si="1"/>
        <v>3.1166666666666667</v>
      </c>
      <c r="G9" s="21">
        <v>2</v>
      </c>
      <c r="H9" s="59">
        <f t="shared" si="2"/>
        <v>6.2333333333333334</v>
      </c>
      <c r="I9" s="21" t="s">
        <v>31</v>
      </c>
      <c r="J9" s="38">
        <v>93.5</v>
      </c>
      <c r="K9" s="38">
        <f t="shared" si="3"/>
        <v>9.35</v>
      </c>
      <c r="L9" s="38">
        <f t="shared" si="4"/>
        <v>102.85</v>
      </c>
      <c r="M9" s="19"/>
      <c r="N9" s="51">
        <f t="shared" si="0"/>
        <v>0</v>
      </c>
    </row>
    <row r="10" spans="1:14" s="13" customFormat="1" ht="30" customHeight="1" x14ac:dyDescent="0.25">
      <c r="A10" s="91"/>
      <c r="B10" s="20" t="s">
        <v>36</v>
      </c>
      <c r="C10" s="20" t="s">
        <v>37</v>
      </c>
      <c r="D10" s="32">
        <v>30</v>
      </c>
      <c r="E10" s="33" t="s">
        <v>18</v>
      </c>
      <c r="F10" s="34">
        <f>J10/D10</f>
        <v>3.1166666666666667</v>
      </c>
      <c r="G10" s="21">
        <v>2</v>
      </c>
      <c r="H10" s="59">
        <f>J10/D10*G10</f>
        <v>6.2333333333333334</v>
      </c>
      <c r="I10" s="21" t="s">
        <v>31</v>
      </c>
      <c r="J10" s="38">
        <v>93.5</v>
      </c>
      <c r="K10" s="38">
        <f>J10*0.1</f>
        <v>9.35</v>
      </c>
      <c r="L10" s="38">
        <f>SUM(J10:K10)</f>
        <v>102.85</v>
      </c>
      <c r="M10" s="19"/>
      <c r="N10" s="51">
        <f>M10*H10</f>
        <v>0</v>
      </c>
    </row>
    <row r="11" spans="1:14" s="13" customFormat="1" ht="30" customHeight="1" x14ac:dyDescent="0.25">
      <c r="A11" s="91"/>
      <c r="B11" s="20" t="s">
        <v>38</v>
      </c>
      <c r="C11" s="66" t="s">
        <v>39</v>
      </c>
      <c r="D11" s="32">
        <v>30</v>
      </c>
      <c r="E11" s="33" t="s">
        <v>18</v>
      </c>
      <c r="F11" s="34">
        <f>J11/D11</f>
        <v>3.1166666666666667</v>
      </c>
      <c r="G11" s="21">
        <v>2</v>
      </c>
      <c r="H11" s="59">
        <f>J11/D11*G11</f>
        <v>6.2333333333333334</v>
      </c>
      <c r="I11" s="21" t="s">
        <v>40</v>
      </c>
      <c r="J11" s="70">
        <v>93.5</v>
      </c>
      <c r="K11" s="38">
        <f>J11*0.1</f>
        <v>9.35</v>
      </c>
      <c r="L11" s="38">
        <f>SUM(J11:K11)</f>
        <v>102.85</v>
      </c>
      <c r="M11" s="19"/>
      <c r="N11" s="51">
        <f>M11*H11</f>
        <v>0</v>
      </c>
    </row>
    <row r="12" spans="1:14" s="13" customFormat="1" ht="30" customHeight="1" x14ac:dyDescent="0.25">
      <c r="A12" s="92" t="s">
        <v>41</v>
      </c>
      <c r="B12" s="29" t="s">
        <v>42</v>
      </c>
      <c r="C12" s="29" t="s">
        <v>43</v>
      </c>
      <c r="D12" s="24">
        <v>30</v>
      </c>
      <c r="E12" s="25" t="s">
        <v>18</v>
      </c>
      <c r="F12" s="26">
        <f>J12/D12</f>
        <v>3.15</v>
      </c>
      <c r="G12" s="30">
        <v>5</v>
      </c>
      <c r="H12" s="60">
        <f>J12/D12*G12</f>
        <v>15.75</v>
      </c>
      <c r="I12" s="30" t="s">
        <v>44</v>
      </c>
      <c r="J12" s="38">
        <v>94.5</v>
      </c>
      <c r="K12" s="39">
        <f>J12*0.1</f>
        <v>9.4500000000000011</v>
      </c>
      <c r="L12" s="39">
        <f>SUM(J12:K12)</f>
        <v>103.95</v>
      </c>
      <c r="M12" s="52"/>
      <c r="N12" s="53">
        <f>M12*H12</f>
        <v>0</v>
      </c>
    </row>
    <row r="13" spans="1:14" s="13" customFormat="1" ht="30" customHeight="1" x14ac:dyDescent="0.25">
      <c r="A13" s="89"/>
      <c r="B13" s="20" t="s">
        <v>45</v>
      </c>
      <c r="C13" s="20" t="s">
        <v>46</v>
      </c>
      <c r="D13" s="32">
        <v>30</v>
      </c>
      <c r="E13" s="33" t="s">
        <v>18</v>
      </c>
      <c r="F13" s="34">
        <f>J13/D13</f>
        <v>3.4233333333333333</v>
      </c>
      <c r="G13" s="5">
        <v>5</v>
      </c>
      <c r="H13" s="59">
        <f>J13/D13*G13</f>
        <v>17.116666666666667</v>
      </c>
      <c r="I13" s="5" t="s">
        <v>44</v>
      </c>
      <c r="J13" s="38">
        <v>102.7</v>
      </c>
      <c r="K13" s="38">
        <f>J13*0.1</f>
        <v>10.270000000000001</v>
      </c>
      <c r="L13" s="38">
        <f>SUM(J13:K13)</f>
        <v>112.97</v>
      </c>
      <c r="M13" s="19"/>
      <c r="N13" s="51">
        <f>M13*H13</f>
        <v>0</v>
      </c>
    </row>
    <row r="14" spans="1:14" s="13" customFormat="1" ht="30" customHeight="1" x14ac:dyDescent="0.25">
      <c r="A14" s="89"/>
      <c r="B14" s="20" t="s">
        <v>47</v>
      </c>
      <c r="C14" s="20" t="s">
        <v>48</v>
      </c>
      <c r="D14" s="32">
        <v>7</v>
      </c>
      <c r="E14" s="33" t="s">
        <v>18</v>
      </c>
      <c r="F14" s="34">
        <f t="shared" ref="F14" si="5">J14/D14</f>
        <v>14.114285714285714</v>
      </c>
      <c r="G14" s="5">
        <v>1</v>
      </c>
      <c r="H14" s="59">
        <f t="shared" ref="H14" si="6">J14/D14*G14</f>
        <v>14.114285714285714</v>
      </c>
      <c r="I14" s="5" t="s">
        <v>49</v>
      </c>
      <c r="J14" s="38">
        <v>98.8</v>
      </c>
      <c r="K14" s="38">
        <f t="shared" ref="K14" si="7">J14*0.1</f>
        <v>9.8800000000000008</v>
      </c>
      <c r="L14" s="38">
        <f t="shared" ref="L14" si="8">SUM(J14:K14)</f>
        <v>108.67999999999999</v>
      </c>
      <c r="M14" s="19"/>
      <c r="N14" s="51">
        <f>M14*H14</f>
        <v>0</v>
      </c>
    </row>
    <row r="15" spans="1:14" s="13" customFormat="1" ht="30" customHeight="1" x14ac:dyDescent="0.25">
      <c r="A15" s="89"/>
      <c r="B15" s="20" t="s">
        <v>50</v>
      </c>
      <c r="C15" s="20" t="s">
        <v>51</v>
      </c>
      <c r="D15" s="32">
        <v>4</v>
      </c>
      <c r="E15" s="33" t="s">
        <v>18</v>
      </c>
      <c r="F15" s="34">
        <f t="shared" ref="F15:F24" si="9">J15/D15</f>
        <v>19.925000000000001</v>
      </c>
      <c r="G15" s="5">
        <v>1</v>
      </c>
      <c r="H15" s="59">
        <f t="shared" ref="H15:H24" si="10">J15/D15*G15</f>
        <v>19.925000000000001</v>
      </c>
      <c r="I15" s="5" t="s">
        <v>49</v>
      </c>
      <c r="J15" s="38">
        <v>79.7</v>
      </c>
      <c r="K15" s="38">
        <f t="shared" ref="K15:K24" si="11">J15*0.1</f>
        <v>7.9700000000000006</v>
      </c>
      <c r="L15" s="38">
        <f>SUM(J15:K15)</f>
        <v>87.67</v>
      </c>
      <c r="M15" s="19"/>
      <c r="N15" s="51">
        <f t="shared" ref="N15:N23" si="12">M15*H15</f>
        <v>0</v>
      </c>
    </row>
    <row r="16" spans="1:14" s="13" customFormat="1" ht="30" customHeight="1" x14ac:dyDescent="0.25">
      <c r="A16" s="89"/>
      <c r="B16" s="20" t="s">
        <v>52</v>
      </c>
      <c r="C16" s="20" t="s">
        <v>53</v>
      </c>
      <c r="D16" s="32">
        <v>4</v>
      </c>
      <c r="E16" s="33" t="s">
        <v>18</v>
      </c>
      <c r="F16" s="34">
        <f t="shared" si="9"/>
        <v>19.925000000000001</v>
      </c>
      <c r="G16" s="5">
        <v>1</v>
      </c>
      <c r="H16" s="59">
        <f t="shared" si="10"/>
        <v>19.925000000000001</v>
      </c>
      <c r="I16" s="5" t="s">
        <v>49</v>
      </c>
      <c r="J16" s="38">
        <v>79.7</v>
      </c>
      <c r="K16" s="38">
        <f t="shared" si="11"/>
        <v>7.9700000000000006</v>
      </c>
      <c r="L16" s="38">
        <f>SUM(J16:K16)</f>
        <v>87.67</v>
      </c>
      <c r="M16" s="19"/>
      <c r="N16" s="51">
        <f t="shared" si="12"/>
        <v>0</v>
      </c>
    </row>
    <row r="17" spans="1:19" s="13" customFormat="1" ht="30" customHeight="1" x14ac:dyDescent="0.25">
      <c r="A17" s="89"/>
      <c r="B17" s="20" t="s">
        <v>54</v>
      </c>
      <c r="C17" s="20" t="s">
        <v>55</v>
      </c>
      <c r="D17" s="32">
        <v>4</v>
      </c>
      <c r="E17" s="33" t="s">
        <v>18</v>
      </c>
      <c r="F17" s="34">
        <f t="shared" si="9"/>
        <v>19.925000000000001</v>
      </c>
      <c r="G17" s="5">
        <v>1</v>
      </c>
      <c r="H17" s="59">
        <f t="shared" si="10"/>
        <v>19.925000000000001</v>
      </c>
      <c r="I17" s="5" t="s">
        <v>49</v>
      </c>
      <c r="J17" s="38">
        <v>79.7</v>
      </c>
      <c r="K17" s="38">
        <f t="shared" si="11"/>
        <v>7.9700000000000006</v>
      </c>
      <c r="L17" s="38">
        <f>SUM(J17:K17)</f>
        <v>87.67</v>
      </c>
      <c r="M17" s="19"/>
      <c r="N17" s="51">
        <f t="shared" si="12"/>
        <v>0</v>
      </c>
    </row>
    <row r="18" spans="1:19" s="13" customFormat="1" ht="30" customHeight="1" x14ac:dyDescent="0.25">
      <c r="A18" s="89"/>
      <c r="B18" s="20" t="s">
        <v>56</v>
      </c>
      <c r="C18" s="66" t="s">
        <v>57</v>
      </c>
      <c r="D18" s="32">
        <v>200</v>
      </c>
      <c r="E18" s="33" t="s">
        <v>18</v>
      </c>
      <c r="F18" s="34">
        <f t="shared" si="9"/>
        <v>0.2205</v>
      </c>
      <c r="G18" s="5">
        <v>2</v>
      </c>
      <c r="H18" s="59">
        <f t="shared" si="10"/>
        <v>0.441</v>
      </c>
      <c r="I18" s="5" t="s">
        <v>58</v>
      </c>
      <c r="J18" s="38">
        <v>44.1</v>
      </c>
      <c r="K18" s="38">
        <f t="shared" si="11"/>
        <v>4.41</v>
      </c>
      <c r="L18" s="38">
        <f>SUM(J18:K18)</f>
        <v>48.510000000000005</v>
      </c>
      <c r="M18" s="19"/>
      <c r="N18" s="51">
        <f t="shared" si="12"/>
        <v>0</v>
      </c>
    </row>
    <row r="19" spans="1:19" s="13" customFormat="1" ht="30" customHeight="1" x14ac:dyDescent="0.25">
      <c r="A19" s="90" t="s">
        <v>59</v>
      </c>
      <c r="B19" s="29" t="s">
        <v>60</v>
      </c>
      <c r="C19" s="29" t="s">
        <v>61</v>
      </c>
      <c r="D19" s="24">
        <v>500</v>
      </c>
      <c r="E19" s="25" t="s">
        <v>62</v>
      </c>
      <c r="F19" s="26">
        <f t="shared" si="9"/>
        <v>0.2752</v>
      </c>
      <c r="G19" s="30">
        <v>40</v>
      </c>
      <c r="H19" s="60">
        <f t="shared" si="10"/>
        <v>11.007999999999999</v>
      </c>
      <c r="I19" s="30" t="s">
        <v>63</v>
      </c>
      <c r="J19" s="39">
        <v>137.6</v>
      </c>
      <c r="K19" s="39">
        <f t="shared" si="11"/>
        <v>13.76</v>
      </c>
      <c r="L19" s="39">
        <v>141.9</v>
      </c>
      <c r="M19" s="52"/>
      <c r="N19" s="53">
        <f t="shared" si="12"/>
        <v>0</v>
      </c>
    </row>
    <row r="20" spans="1:19" s="13" customFormat="1" ht="30" customHeight="1" x14ac:dyDescent="0.25">
      <c r="A20" s="91"/>
      <c r="B20" s="20" t="s">
        <v>64</v>
      </c>
      <c r="C20" s="20" t="s">
        <v>65</v>
      </c>
      <c r="D20" s="81">
        <v>100</v>
      </c>
      <c r="E20" s="82" t="s">
        <v>62</v>
      </c>
      <c r="F20" s="83">
        <f>J20/D20</f>
        <v>0.8590000000000001</v>
      </c>
      <c r="G20" s="5">
        <v>5</v>
      </c>
      <c r="H20" s="59">
        <f>J20/D20*G20</f>
        <v>4.2950000000000008</v>
      </c>
      <c r="I20" s="5" t="s">
        <v>22</v>
      </c>
      <c r="J20" s="84">
        <v>85.9</v>
      </c>
      <c r="K20" s="84">
        <f>J20*0.1</f>
        <v>8.5900000000000016</v>
      </c>
      <c r="L20" s="84">
        <f>SUM(J20:K20)</f>
        <v>94.490000000000009</v>
      </c>
      <c r="N20" s="51"/>
    </row>
    <row r="21" spans="1:19" s="13" customFormat="1" ht="30" customHeight="1" x14ac:dyDescent="0.25">
      <c r="A21" s="91"/>
      <c r="B21" s="20" t="s">
        <v>66</v>
      </c>
      <c r="C21" s="20" t="s">
        <v>67</v>
      </c>
      <c r="D21" s="32">
        <v>100</v>
      </c>
      <c r="E21" s="33" t="s">
        <v>18</v>
      </c>
      <c r="F21" s="34">
        <f t="shared" si="9"/>
        <v>0.65799999999999992</v>
      </c>
      <c r="G21" s="5">
        <v>5</v>
      </c>
      <c r="H21" s="59">
        <f t="shared" si="10"/>
        <v>3.2899999999999996</v>
      </c>
      <c r="I21" s="5" t="s">
        <v>22</v>
      </c>
      <c r="J21" s="38">
        <v>65.8</v>
      </c>
      <c r="K21" s="38">
        <f t="shared" si="11"/>
        <v>6.58</v>
      </c>
      <c r="L21" s="38">
        <f>SUM(J21:K21)</f>
        <v>72.38</v>
      </c>
      <c r="M21" s="19"/>
      <c r="N21" s="51">
        <f t="shared" si="12"/>
        <v>0</v>
      </c>
    </row>
    <row r="22" spans="1:19" s="13" customFormat="1" ht="30" customHeight="1" x14ac:dyDescent="0.25">
      <c r="A22" s="91"/>
      <c r="B22" s="20" t="s">
        <v>68</v>
      </c>
      <c r="C22" s="20" t="s">
        <v>69</v>
      </c>
      <c r="D22" s="5">
        <v>100</v>
      </c>
      <c r="E22" s="5" t="s">
        <v>18</v>
      </c>
      <c r="F22" s="34">
        <f t="shared" si="9"/>
        <v>0.77400000000000002</v>
      </c>
      <c r="G22" s="5">
        <v>5</v>
      </c>
      <c r="H22" s="59">
        <f t="shared" si="10"/>
        <v>3.87</v>
      </c>
      <c r="I22" s="5" t="s">
        <v>22</v>
      </c>
      <c r="J22" s="38">
        <v>77.400000000000006</v>
      </c>
      <c r="K22" s="38">
        <f t="shared" si="11"/>
        <v>7.7400000000000011</v>
      </c>
      <c r="L22" s="38">
        <f>SUM(J22:K22)</f>
        <v>85.14</v>
      </c>
      <c r="M22" s="19"/>
      <c r="N22" s="51">
        <f t="shared" si="12"/>
        <v>0</v>
      </c>
    </row>
    <row r="23" spans="1:19" s="13" customFormat="1" ht="30" customHeight="1" x14ac:dyDescent="0.25">
      <c r="A23" s="91"/>
      <c r="B23" s="20" t="s">
        <v>70</v>
      </c>
      <c r="C23" s="20" t="s">
        <v>71</v>
      </c>
      <c r="D23" s="19">
        <v>100</v>
      </c>
      <c r="E23" s="19" t="s">
        <v>18</v>
      </c>
      <c r="F23" s="71">
        <f t="shared" si="9"/>
        <v>0.9</v>
      </c>
      <c r="G23" s="19">
        <v>5</v>
      </c>
      <c r="H23" s="59">
        <f t="shared" si="10"/>
        <v>4.5</v>
      </c>
      <c r="I23" s="19" t="s">
        <v>22</v>
      </c>
      <c r="J23" s="38">
        <v>90</v>
      </c>
      <c r="K23" s="38">
        <f t="shared" si="11"/>
        <v>9</v>
      </c>
      <c r="L23" s="38">
        <f>SUM(J23:K23)</f>
        <v>99</v>
      </c>
      <c r="M23" s="19"/>
      <c r="N23" s="51">
        <f t="shared" si="12"/>
        <v>0</v>
      </c>
    </row>
    <row r="24" spans="1:19" ht="28.25" customHeight="1" x14ac:dyDescent="0.25">
      <c r="A24" s="91"/>
      <c r="B24" s="20" t="s">
        <v>72</v>
      </c>
      <c r="C24" s="66" t="s">
        <v>73</v>
      </c>
      <c r="D24" s="5">
        <v>10</v>
      </c>
      <c r="E24" s="5" t="s">
        <v>74</v>
      </c>
      <c r="F24" s="16">
        <f t="shared" si="9"/>
        <v>28.4</v>
      </c>
      <c r="G24" s="5">
        <v>1</v>
      </c>
      <c r="H24" s="59">
        <f t="shared" si="10"/>
        <v>28.4</v>
      </c>
      <c r="I24" s="5" t="s">
        <v>75</v>
      </c>
      <c r="J24" s="75">
        <v>284</v>
      </c>
      <c r="K24" s="41">
        <f t="shared" si="11"/>
        <v>28.400000000000002</v>
      </c>
      <c r="L24" s="41">
        <f>SUM(J24:K24)</f>
        <v>312.39999999999998</v>
      </c>
      <c r="N24" s="64"/>
    </row>
    <row r="25" spans="1:19" ht="56" customHeight="1" x14ac:dyDescent="0.25">
      <c r="A25" s="28" t="s">
        <v>76</v>
      </c>
      <c r="B25" s="69" t="s">
        <v>77</v>
      </c>
      <c r="C25" s="69" t="s">
        <v>78</v>
      </c>
      <c r="D25" s="76">
        <v>200</v>
      </c>
      <c r="E25" s="77" t="s">
        <v>18</v>
      </c>
      <c r="F25" s="78">
        <f t="shared" ref="F25:F31" si="13">J25/D25</f>
        <v>0.23449999999999999</v>
      </c>
      <c r="G25" s="54">
        <v>10</v>
      </c>
      <c r="H25" s="79">
        <f t="shared" ref="H25:H31" si="14">J25/D25*G25</f>
        <v>2.3449999999999998</v>
      </c>
      <c r="I25" s="54" t="s">
        <v>19</v>
      </c>
      <c r="J25" s="80">
        <v>46.9</v>
      </c>
      <c r="K25" s="80">
        <f t="shared" ref="K25:K31" si="15">J25*0.1</f>
        <v>4.6900000000000004</v>
      </c>
      <c r="L25" s="80">
        <f t="shared" ref="L25:L31" si="16">SUM(J25:K25)</f>
        <v>51.589999999999996</v>
      </c>
      <c r="M25" s="54"/>
      <c r="N25" s="67">
        <f t="shared" ref="N25:N31" si="17">M25*H25</f>
        <v>0</v>
      </c>
    </row>
    <row r="26" spans="1:19" s="13" customFormat="1" ht="30" customHeight="1" x14ac:dyDescent="0.25">
      <c r="A26" s="91"/>
      <c r="B26" s="20" t="s">
        <v>79</v>
      </c>
      <c r="C26" s="20" t="s">
        <v>80</v>
      </c>
      <c r="D26" s="72">
        <v>30</v>
      </c>
      <c r="E26" s="73" t="s">
        <v>18</v>
      </c>
      <c r="F26" s="71">
        <f t="shared" si="13"/>
        <v>1.37</v>
      </c>
      <c r="G26" s="19">
        <v>2</v>
      </c>
      <c r="H26" s="74">
        <f t="shared" si="14"/>
        <v>2.74</v>
      </c>
      <c r="I26" s="19" t="s">
        <v>31</v>
      </c>
      <c r="J26" s="38">
        <v>41.1</v>
      </c>
      <c r="K26" s="38">
        <f t="shared" si="15"/>
        <v>4.1100000000000003</v>
      </c>
      <c r="L26" s="38">
        <f t="shared" si="16"/>
        <v>45.21</v>
      </c>
      <c r="M26" s="19"/>
      <c r="N26" s="51">
        <f t="shared" si="17"/>
        <v>0</v>
      </c>
    </row>
    <row r="27" spans="1:19" s="13" customFormat="1" ht="30" customHeight="1" x14ac:dyDescent="0.25">
      <c r="A27" s="91"/>
      <c r="B27" s="20" t="s">
        <v>81</v>
      </c>
      <c r="C27" s="20" t="s">
        <v>82</v>
      </c>
      <c r="D27" s="72">
        <v>30</v>
      </c>
      <c r="E27" s="73" t="s">
        <v>18</v>
      </c>
      <c r="F27" s="71">
        <f t="shared" si="13"/>
        <v>1.37</v>
      </c>
      <c r="G27" s="19">
        <v>2</v>
      </c>
      <c r="H27" s="74">
        <f t="shared" si="14"/>
        <v>2.74</v>
      </c>
      <c r="I27" s="19" t="s">
        <v>31</v>
      </c>
      <c r="J27" s="38">
        <v>41.1</v>
      </c>
      <c r="K27" s="38">
        <f t="shared" si="15"/>
        <v>4.1100000000000003</v>
      </c>
      <c r="L27" s="38">
        <f t="shared" si="16"/>
        <v>45.21</v>
      </c>
      <c r="M27" s="19"/>
      <c r="N27" s="51">
        <f t="shared" si="17"/>
        <v>0</v>
      </c>
    </row>
    <row r="28" spans="1:19" s="13" customFormat="1" ht="30" customHeight="1" x14ac:dyDescent="0.25">
      <c r="A28" s="91"/>
      <c r="B28" s="20" t="s">
        <v>83</v>
      </c>
      <c r="C28" s="66" t="s">
        <v>84</v>
      </c>
      <c r="D28" s="72">
        <v>30</v>
      </c>
      <c r="E28" s="73" t="s">
        <v>18</v>
      </c>
      <c r="F28" s="71">
        <f t="shared" si="13"/>
        <v>1.37</v>
      </c>
      <c r="G28" s="19">
        <v>2</v>
      </c>
      <c r="H28" s="74">
        <f t="shared" si="14"/>
        <v>2.74</v>
      </c>
      <c r="I28" s="19" t="s">
        <v>31</v>
      </c>
      <c r="J28" s="70">
        <v>41.1</v>
      </c>
      <c r="K28" s="38">
        <f t="shared" si="15"/>
        <v>4.1100000000000003</v>
      </c>
      <c r="L28" s="38">
        <f t="shared" si="16"/>
        <v>45.21</v>
      </c>
      <c r="M28" s="19"/>
      <c r="N28" s="51">
        <f t="shared" si="17"/>
        <v>0</v>
      </c>
    </row>
    <row r="29" spans="1:19" s="13" customFormat="1" ht="30" customHeight="1" x14ac:dyDescent="0.25">
      <c r="A29" s="92" t="s">
        <v>85</v>
      </c>
      <c r="B29" s="29" t="s">
        <v>86</v>
      </c>
      <c r="C29" s="29" t="s">
        <v>87</v>
      </c>
      <c r="D29" s="24">
        <v>30</v>
      </c>
      <c r="E29" s="25" t="s">
        <v>18</v>
      </c>
      <c r="F29" s="26">
        <f t="shared" si="13"/>
        <v>1.49</v>
      </c>
      <c r="G29" s="30">
        <v>2</v>
      </c>
      <c r="H29" s="60">
        <f t="shared" si="14"/>
        <v>2.98</v>
      </c>
      <c r="I29" s="30" t="s">
        <v>31</v>
      </c>
      <c r="J29" s="38">
        <v>44.7</v>
      </c>
      <c r="K29" s="39">
        <f t="shared" si="15"/>
        <v>4.4700000000000006</v>
      </c>
      <c r="L29" s="39">
        <f t="shared" si="16"/>
        <v>49.17</v>
      </c>
      <c r="M29" s="52"/>
      <c r="N29" s="53">
        <f t="shared" si="17"/>
        <v>0</v>
      </c>
    </row>
    <row r="30" spans="1:19" s="13" customFormat="1" ht="39" customHeight="1" x14ac:dyDescent="0.25">
      <c r="A30" s="89"/>
      <c r="B30" s="20" t="s">
        <v>88</v>
      </c>
      <c r="C30" s="66" t="s">
        <v>89</v>
      </c>
      <c r="D30" s="32">
        <v>100</v>
      </c>
      <c r="E30" s="33" t="s">
        <v>18</v>
      </c>
      <c r="F30" s="34">
        <f t="shared" si="13"/>
        <v>0.28899999999999998</v>
      </c>
      <c r="G30" s="5">
        <v>1.5</v>
      </c>
      <c r="H30" s="63">
        <f t="shared" si="14"/>
        <v>0.4335</v>
      </c>
      <c r="I30" s="5" t="s">
        <v>58</v>
      </c>
      <c r="J30" s="38">
        <v>28.9</v>
      </c>
      <c r="K30" s="38">
        <f t="shared" si="15"/>
        <v>2.89</v>
      </c>
      <c r="L30" s="38">
        <f t="shared" si="16"/>
        <v>31.79</v>
      </c>
      <c r="M30" s="19"/>
      <c r="N30" s="65">
        <f t="shared" si="17"/>
        <v>0</v>
      </c>
    </row>
    <row r="31" spans="1:19" ht="43" customHeight="1" x14ac:dyDescent="0.25">
      <c r="A31" s="31" t="s">
        <v>90</v>
      </c>
      <c r="B31" s="69" t="s">
        <v>91</v>
      </c>
      <c r="C31" s="69" t="s">
        <v>92</v>
      </c>
      <c r="D31" s="23">
        <v>50</v>
      </c>
      <c r="E31" s="23" t="s">
        <v>18</v>
      </c>
      <c r="F31" s="22">
        <f t="shared" si="13"/>
        <v>0.76</v>
      </c>
      <c r="G31" s="23">
        <v>1.5</v>
      </c>
      <c r="H31" s="63">
        <f t="shared" si="14"/>
        <v>1.1400000000000001</v>
      </c>
      <c r="I31" s="23" t="s">
        <v>58</v>
      </c>
      <c r="J31" s="42">
        <v>38</v>
      </c>
      <c r="K31" s="43">
        <f t="shared" si="15"/>
        <v>3.8000000000000003</v>
      </c>
      <c r="L31" s="42">
        <f t="shared" si="16"/>
        <v>41.8</v>
      </c>
      <c r="M31" s="54"/>
      <c r="N31" s="67">
        <f t="shared" si="17"/>
        <v>0</v>
      </c>
    </row>
    <row r="32" spans="1:19" s="13" customFormat="1" ht="30" customHeight="1" x14ac:dyDescent="0.25">
      <c r="A32" s="3"/>
      <c r="B32" s="3"/>
      <c r="C32" s="4"/>
      <c r="D32" s="8"/>
      <c r="E32" s="9"/>
      <c r="F32" s="10"/>
      <c r="G32" s="11"/>
      <c r="H32" s="12"/>
      <c r="I32" s="11"/>
      <c r="J32" s="44"/>
      <c r="K32" s="44"/>
      <c r="L32" s="44"/>
      <c r="M32" s="3"/>
      <c r="N32" s="55"/>
      <c r="S32" s="6"/>
    </row>
    <row r="33" spans="1:14" ht="30" customHeight="1" x14ac:dyDescent="0.25">
      <c r="D33" s="88" t="s">
        <v>93</v>
      </c>
      <c r="E33" s="88"/>
      <c r="F33" s="88"/>
      <c r="G33" s="88"/>
      <c r="H33" s="88"/>
      <c r="I33" s="88"/>
      <c r="J33" s="88"/>
      <c r="K33" s="88"/>
      <c r="L33" s="88"/>
      <c r="M33" s="88"/>
      <c r="N33" s="56">
        <f>SUM(N3:N31)</f>
        <v>0</v>
      </c>
    </row>
    <row r="34" spans="1:14" ht="30" customHeight="1" x14ac:dyDescent="0.25">
      <c r="L34" s="45"/>
    </row>
    <row r="35" spans="1:14" ht="30" customHeight="1" x14ac:dyDescent="0.25">
      <c r="L35" s="45"/>
    </row>
    <row r="36" spans="1:14" ht="30" customHeight="1" x14ac:dyDescent="0.25">
      <c r="L36" s="45"/>
    </row>
    <row r="37" spans="1:14" ht="30" customHeight="1" x14ac:dyDescent="0.25">
      <c r="L37" s="45"/>
    </row>
    <row r="38" spans="1:14" ht="30" customHeight="1" x14ac:dyDescent="0.25">
      <c r="L38" s="45"/>
    </row>
    <row r="39" spans="1:14" ht="30" customHeight="1" x14ac:dyDescent="0.25">
      <c r="L39" s="45"/>
    </row>
    <row r="40" spans="1:14" ht="30" customHeight="1" x14ac:dyDescent="0.25">
      <c r="L40" s="45"/>
    </row>
    <row r="41" spans="1:14" s="13" customFormat="1" ht="30" customHeight="1" x14ac:dyDescent="0.2">
      <c r="A41" s="11"/>
      <c r="B41" s="11"/>
      <c r="C41" s="4"/>
      <c r="D41" s="8"/>
      <c r="E41" s="9"/>
      <c r="F41" s="10"/>
      <c r="G41" s="11"/>
      <c r="H41" s="12"/>
      <c r="I41" s="11"/>
      <c r="J41" s="44"/>
      <c r="K41" s="44"/>
      <c r="L41" s="44"/>
      <c r="M41" s="3"/>
      <c r="N41" s="55"/>
    </row>
    <row r="42" spans="1:14" s="13" customFormat="1" ht="30" customHeight="1" x14ac:dyDescent="0.2">
      <c r="A42" s="11"/>
      <c r="B42" s="11"/>
      <c r="C42" s="4"/>
      <c r="D42" s="8"/>
      <c r="E42" s="9"/>
      <c r="F42" s="10"/>
      <c r="G42" s="11"/>
      <c r="H42" s="12"/>
      <c r="I42" s="11"/>
      <c r="J42" s="44"/>
      <c r="K42" s="44"/>
      <c r="L42" s="44"/>
      <c r="M42" s="3"/>
      <c r="N42" s="55"/>
    </row>
    <row r="43" spans="1:14" s="13" customFormat="1" ht="30" customHeight="1" x14ac:dyDescent="0.2">
      <c r="A43" s="11"/>
      <c r="B43" s="11"/>
      <c r="C43" s="4"/>
      <c r="D43" s="8"/>
      <c r="E43" s="9"/>
      <c r="F43" s="10"/>
      <c r="G43" s="11"/>
      <c r="H43" s="12"/>
      <c r="I43" s="11"/>
      <c r="J43" s="44"/>
      <c r="K43" s="44"/>
      <c r="L43" s="44"/>
      <c r="M43" s="3"/>
      <c r="N43" s="55"/>
    </row>
    <row r="44" spans="1:14" s="13" customFormat="1" ht="30" customHeight="1" x14ac:dyDescent="0.2">
      <c r="A44" s="11"/>
      <c r="B44" s="11"/>
      <c r="C44" s="4"/>
      <c r="D44" s="8"/>
      <c r="E44" s="9"/>
      <c r="F44" s="10"/>
      <c r="G44" s="11"/>
      <c r="H44" s="12"/>
      <c r="I44" s="11"/>
      <c r="J44" s="44"/>
      <c r="K44" s="44"/>
      <c r="L44" s="44"/>
      <c r="M44" s="3"/>
      <c r="N44" s="55"/>
    </row>
    <row r="45" spans="1:14" s="13" customFormat="1" ht="30" customHeight="1" x14ac:dyDescent="0.2">
      <c r="A45" s="11"/>
      <c r="B45" s="11"/>
      <c r="C45" s="4"/>
      <c r="D45" s="8"/>
      <c r="E45" s="9"/>
      <c r="F45" s="10"/>
      <c r="G45" s="11"/>
      <c r="H45" s="12"/>
      <c r="I45" s="11"/>
      <c r="J45" s="44"/>
      <c r="K45" s="44"/>
      <c r="L45" s="44"/>
      <c r="M45" s="3"/>
      <c r="N45" s="55"/>
    </row>
    <row r="46" spans="1:14" s="13" customFormat="1" ht="30" customHeight="1" x14ac:dyDescent="0.2">
      <c r="A46" s="11"/>
      <c r="B46" s="11"/>
      <c r="C46" s="4"/>
      <c r="D46" s="8"/>
      <c r="E46" s="9"/>
      <c r="F46" s="10"/>
      <c r="G46" s="11"/>
      <c r="H46" s="12"/>
      <c r="I46" s="11"/>
      <c r="J46" s="44"/>
      <c r="K46" s="44"/>
      <c r="L46" s="44"/>
      <c r="M46" s="3"/>
      <c r="N46" s="55"/>
    </row>
    <row r="47" spans="1:14" s="13" customFormat="1" ht="30" customHeight="1" x14ac:dyDescent="0.2">
      <c r="A47" s="11"/>
      <c r="B47" s="11"/>
      <c r="C47" s="4"/>
      <c r="D47" s="8"/>
      <c r="E47" s="9"/>
      <c r="F47" s="10"/>
      <c r="G47" s="11"/>
      <c r="H47" s="12"/>
      <c r="I47" s="11"/>
      <c r="J47" s="44"/>
      <c r="K47" s="44"/>
      <c r="L47" s="44"/>
      <c r="M47" s="3"/>
      <c r="N47" s="55"/>
    </row>
    <row r="48" spans="1:14" s="13" customFormat="1" ht="30" customHeight="1" x14ac:dyDescent="0.2">
      <c r="A48" s="11"/>
      <c r="B48" s="11"/>
      <c r="C48" s="4"/>
      <c r="D48" s="8"/>
      <c r="E48" s="9"/>
      <c r="F48" s="10"/>
      <c r="G48" s="11"/>
      <c r="H48" s="12"/>
      <c r="I48" s="11"/>
      <c r="J48" s="44"/>
      <c r="K48" s="44"/>
      <c r="L48" s="44"/>
      <c r="M48" s="3"/>
      <c r="N48" s="55"/>
    </row>
    <row r="49" spans="1:14" s="13" customFormat="1" ht="30" customHeight="1" x14ac:dyDescent="0.2">
      <c r="A49" s="11"/>
      <c r="B49" s="11"/>
      <c r="C49" s="4"/>
      <c r="D49" s="11"/>
      <c r="E49" s="11"/>
      <c r="F49" s="10"/>
      <c r="G49" s="11"/>
      <c r="H49" s="12"/>
      <c r="I49" s="11"/>
      <c r="J49" s="46"/>
      <c r="K49" s="44"/>
      <c r="L49" s="44"/>
      <c r="M49" s="3"/>
      <c r="N49" s="55"/>
    </row>
    <row r="50" spans="1:14" s="13" customFormat="1" ht="30" customHeight="1" x14ac:dyDescent="0.2">
      <c r="A50" s="11"/>
      <c r="B50" s="11"/>
      <c r="C50" s="4"/>
      <c r="D50" s="8"/>
      <c r="E50" s="9"/>
      <c r="F50" s="10"/>
      <c r="G50" s="11"/>
      <c r="H50" s="12"/>
      <c r="I50" s="11"/>
      <c r="J50" s="44"/>
      <c r="K50" s="44"/>
      <c r="L50" s="44"/>
      <c r="M50" s="3"/>
      <c r="N50" s="55"/>
    </row>
    <row r="51" spans="1:14" s="13" customFormat="1" ht="30" customHeight="1" x14ac:dyDescent="0.2">
      <c r="A51" s="11"/>
      <c r="B51" s="11"/>
      <c r="C51" s="4"/>
      <c r="D51" s="11"/>
      <c r="E51" s="11"/>
      <c r="F51" s="10"/>
      <c r="G51" s="11"/>
      <c r="H51" s="12"/>
      <c r="I51" s="11"/>
      <c r="J51" s="46"/>
      <c r="K51" s="44"/>
      <c r="L51" s="44"/>
      <c r="M51" s="3"/>
      <c r="N51" s="55"/>
    </row>
    <row r="52" spans="1:14" s="13" customFormat="1" ht="30" customHeight="1" x14ac:dyDescent="0.2">
      <c r="A52" s="11"/>
      <c r="B52" s="11"/>
      <c r="C52" s="18"/>
      <c r="D52" s="87"/>
      <c r="E52" s="87"/>
      <c r="F52" s="87"/>
      <c r="G52" s="87"/>
      <c r="H52" s="15"/>
      <c r="J52" s="47"/>
      <c r="K52" s="48"/>
      <c r="L52" s="48"/>
      <c r="M52" s="3"/>
      <c r="N52" s="57"/>
    </row>
    <row r="53" spans="1:14" ht="30" customHeight="1" x14ac:dyDescent="0.25">
      <c r="L53" s="45"/>
    </row>
    <row r="54" spans="1:14" ht="30" customHeight="1" x14ac:dyDescent="0.25">
      <c r="L54" s="45"/>
    </row>
    <row r="55" spans="1:14" ht="30" customHeight="1" x14ac:dyDescent="0.25">
      <c r="L55" s="45"/>
    </row>
    <row r="56" spans="1:14" ht="30" customHeight="1" x14ac:dyDescent="0.25">
      <c r="L56" s="45"/>
    </row>
    <row r="57" spans="1:14" ht="30" customHeight="1" x14ac:dyDescent="0.25">
      <c r="L57" s="45"/>
    </row>
    <row r="58" spans="1:14" ht="30" customHeight="1" x14ac:dyDescent="0.25">
      <c r="L58" s="45"/>
    </row>
    <row r="59" spans="1:14" ht="30" customHeight="1" x14ac:dyDescent="0.25">
      <c r="L59" s="45"/>
    </row>
    <row r="60" spans="1:14" ht="30" customHeight="1" x14ac:dyDescent="0.25">
      <c r="L60" s="45"/>
    </row>
    <row r="61" spans="1:14" ht="30" customHeight="1" x14ac:dyDescent="0.25">
      <c r="L61" s="45"/>
    </row>
    <row r="62" spans="1:14" ht="30" customHeight="1" x14ac:dyDescent="0.25">
      <c r="L62" s="45"/>
    </row>
    <row r="63" spans="1:14" ht="30" customHeight="1" x14ac:dyDescent="0.25">
      <c r="L63" s="45"/>
    </row>
    <row r="64" spans="1:14" ht="30" customHeight="1" x14ac:dyDescent="0.25">
      <c r="L64" s="45"/>
    </row>
    <row r="65" spans="12:12" ht="30" customHeight="1" x14ac:dyDescent="0.25">
      <c r="L65" s="45"/>
    </row>
    <row r="66" spans="12:12" ht="30" customHeight="1" x14ac:dyDescent="0.25">
      <c r="L66" s="45"/>
    </row>
    <row r="67" spans="12:12" ht="30" customHeight="1" x14ac:dyDescent="0.25">
      <c r="L67" s="45"/>
    </row>
    <row r="68" spans="12:12" ht="30" customHeight="1" x14ac:dyDescent="0.25">
      <c r="L68" s="45"/>
    </row>
    <row r="69" spans="12:12" ht="30" customHeight="1" x14ac:dyDescent="0.25">
      <c r="L69" s="45"/>
    </row>
    <row r="70" spans="12:12" ht="30" customHeight="1" x14ac:dyDescent="0.25">
      <c r="L70" s="45"/>
    </row>
    <row r="71" spans="12:12" ht="30" customHeight="1" x14ac:dyDescent="0.25">
      <c r="L71" s="45"/>
    </row>
    <row r="72" spans="12:12" ht="30" customHeight="1" x14ac:dyDescent="0.25">
      <c r="L72" s="45"/>
    </row>
    <row r="73" spans="12:12" ht="30" customHeight="1" x14ac:dyDescent="0.25">
      <c r="L73" s="45"/>
    </row>
    <row r="74" spans="12:12" ht="30" customHeight="1" x14ac:dyDescent="0.25">
      <c r="L74" s="45"/>
    </row>
    <row r="75" spans="12:12" ht="30" customHeight="1" x14ac:dyDescent="0.25">
      <c r="L75" s="45"/>
    </row>
    <row r="76" spans="12:12" ht="30" customHeight="1" x14ac:dyDescent="0.25">
      <c r="L76" s="45"/>
    </row>
    <row r="77" spans="12:12" ht="30" customHeight="1" x14ac:dyDescent="0.25">
      <c r="L77" s="45"/>
    </row>
    <row r="78" spans="12:12" ht="30" customHeight="1" x14ac:dyDescent="0.25">
      <c r="L78" s="45"/>
    </row>
    <row r="79" spans="12:12" ht="30" customHeight="1" x14ac:dyDescent="0.25">
      <c r="L79" s="45"/>
    </row>
    <row r="80" spans="12:12" ht="30" customHeight="1" x14ac:dyDescent="0.25">
      <c r="L80" s="45"/>
    </row>
    <row r="81" spans="12:12" ht="30" customHeight="1" x14ac:dyDescent="0.25">
      <c r="L81" s="45"/>
    </row>
    <row r="82" spans="12:12" ht="30" customHeight="1" x14ac:dyDescent="0.25">
      <c r="L82" s="45"/>
    </row>
    <row r="83" spans="12:12" ht="30" customHeight="1" x14ac:dyDescent="0.25">
      <c r="L83" s="45"/>
    </row>
    <row r="84" spans="12:12" ht="30" customHeight="1" x14ac:dyDescent="0.25">
      <c r="L84" s="45"/>
    </row>
    <row r="85" spans="12:12" ht="30" customHeight="1" x14ac:dyDescent="0.25">
      <c r="L85" s="45"/>
    </row>
    <row r="86" spans="12:12" ht="30" customHeight="1" x14ac:dyDescent="0.25">
      <c r="L86" s="45"/>
    </row>
    <row r="87" spans="12:12" ht="30" customHeight="1" x14ac:dyDescent="0.25">
      <c r="L87" s="45"/>
    </row>
    <row r="88" spans="12:12" ht="30" customHeight="1" x14ac:dyDescent="0.25">
      <c r="L88" s="45"/>
    </row>
    <row r="89" spans="12:12" ht="30" customHeight="1" x14ac:dyDescent="0.25">
      <c r="L89" s="45"/>
    </row>
    <row r="90" spans="12:12" ht="30" customHeight="1" x14ac:dyDescent="0.25">
      <c r="L90" s="45"/>
    </row>
    <row r="91" spans="12:12" ht="30" customHeight="1" x14ac:dyDescent="0.25">
      <c r="L91" s="45"/>
    </row>
    <row r="92" spans="12:12" ht="30" customHeight="1" x14ac:dyDescent="0.25">
      <c r="L92" s="45"/>
    </row>
    <row r="93" spans="12:12" ht="30" customHeight="1" x14ac:dyDescent="0.25">
      <c r="L93" s="45"/>
    </row>
    <row r="94" spans="12:12" ht="30" customHeight="1" x14ac:dyDescent="0.25">
      <c r="L94" s="45"/>
    </row>
    <row r="95" spans="12:12" ht="30" customHeight="1" x14ac:dyDescent="0.25">
      <c r="L95" s="45"/>
    </row>
    <row r="96" spans="12:12" ht="30" customHeight="1" x14ac:dyDescent="0.25">
      <c r="L96" s="45"/>
    </row>
    <row r="97" spans="12:12" ht="30" customHeight="1" x14ac:dyDescent="0.25">
      <c r="L97" s="45"/>
    </row>
    <row r="98" spans="12:12" ht="30" customHeight="1" x14ac:dyDescent="0.25">
      <c r="L98" s="45"/>
    </row>
    <row r="99" spans="12:12" ht="30" customHeight="1" x14ac:dyDescent="0.25">
      <c r="L99" s="45"/>
    </row>
    <row r="100" spans="12:12" ht="30" customHeight="1" x14ac:dyDescent="0.25">
      <c r="L100" s="45"/>
    </row>
    <row r="101" spans="12:12" ht="30" customHeight="1" x14ac:dyDescent="0.25">
      <c r="L101" s="45"/>
    </row>
    <row r="102" spans="12:12" ht="30" customHeight="1" x14ac:dyDescent="0.25">
      <c r="L102" s="45"/>
    </row>
    <row r="103" spans="12:12" ht="30" customHeight="1" x14ac:dyDescent="0.25">
      <c r="L103" s="45"/>
    </row>
    <row r="104" spans="12:12" ht="30" customHeight="1" x14ac:dyDescent="0.25">
      <c r="L104" s="45"/>
    </row>
    <row r="105" spans="12:12" ht="30" customHeight="1" x14ac:dyDescent="0.25">
      <c r="L105" s="45"/>
    </row>
    <row r="106" spans="12:12" ht="30" customHeight="1" x14ac:dyDescent="0.25">
      <c r="L106" s="45"/>
    </row>
    <row r="107" spans="12:12" ht="30" customHeight="1" x14ac:dyDescent="0.25">
      <c r="L107" s="45"/>
    </row>
    <row r="108" spans="12:12" ht="30" customHeight="1" x14ac:dyDescent="0.25">
      <c r="L108" s="45"/>
    </row>
    <row r="109" spans="12:12" ht="30" customHeight="1" x14ac:dyDescent="0.25">
      <c r="L109" s="45"/>
    </row>
    <row r="110" spans="12:12" ht="30" customHeight="1" x14ac:dyDescent="0.25">
      <c r="L110" s="45"/>
    </row>
    <row r="111" spans="12:12" ht="30" customHeight="1" x14ac:dyDescent="0.25">
      <c r="L111" s="45"/>
    </row>
    <row r="112" spans="12:12" ht="30" customHeight="1" x14ac:dyDescent="0.25">
      <c r="L112" s="45"/>
    </row>
    <row r="113" spans="12:12" ht="30" customHeight="1" x14ac:dyDescent="0.25">
      <c r="L113" s="45"/>
    </row>
    <row r="114" spans="12:12" ht="30" customHeight="1" x14ac:dyDescent="0.25">
      <c r="L114" s="45"/>
    </row>
    <row r="115" spans="12:12" ht="30" customHeight="1" x14ac:dyDescent="0.25">
      <c r="L115" s="45"/>
    </row>
    <row r="116" spans="12:12" ht="30" customHeight="1" x14ac:dyDescent="0.25">
      <c r="L116" s="45"/>
    </row>
    <row r="117" spans="12:12" ht="30" customHeight="1" x14ac:dyDescent="0.25">
      <c r="L117" s="45"/>
    </row>
    <row r="118" spans="12:12" ht="30" customHeight="1" x14ac:dyDescent="0.25">
      <c r="L118" s="45"/>
    </row>
    <row r="119" spans="12:12" ht="30" customHeight="1" x14ac:dyDescent="0.25">
      <c r="L119" s="45"/>
    </row>
    <row r="120" spans="12:12" ht="30" customHeight="1" x14ac:dyDescent="0.25">
      <c r="L120" s="45"/>
    </row>
    <row r="121" spans="12:12" ht="30" customHeight="1" x14ac:dyDescent="0.25">
      <c r="L121" s="45"/>
    </row>
    <row r="122" spans="12:12" ht="30" customHeight="1" x14ac:dyDescent="0.25">
      <c r="L122" s="45"/>
    </row>
    <row r="123" spans="12:12" ht="30" customHeight="1" x14ac:dyDescent="0.25">
      <c r="L123" s="45"/>
    </row>
    <row r="124" spans="12:12" ht="30" customHeight="1" x14ac:dyDescent="0.25">
      <c r="L124" s="45"/>
    </row>
    <row r="125" spans="12:12" ht="30" customHeight="1" x14ac:dyDescent="0.25">
      <c r="L125" s="45"/>
    </row>
    <row r="126" spans="12:12" ht="30" customHeight="1" x14ac:dyDescent="0.25">
      <c r="L126" s="45"/>
    </row>
    <row r="127" spans="12:12" ht="30" customHeight="1" x14ac:dyDescent="0.25">
      <c r="L127" s="45"/>
    </row>
    <row r="128" spans="12:12" ht="30" customHeight="1" x14ac:dyDescent="0.25">
      <c r="L128" s="45"/>
    </row>
    <row r="129" spans="12:12" ht="30" customHeight="1" x14ac:dyDescent="0.25">
      <c r="L129" s="45"/>
    </row>
    <row r="130" spans="12:12" ht="30" customHeight="1" x14ac:dyDescent="0.25">
      <c r="L130" s="45"/>
    </row>
    <row r="131" spans="12:12" ht="30" customHeight="1" x14ac:dyDescent="0.25">
      <c r="L131" s="45"/>
    </row>
    <row r="132" spans="12:12" ht="30" customHeight="1" x14ac:dyDescent="0.25">
      <c r="L132" s="45"/>
    </row>
    <row r="133" spans="12:12" ht="30" customHeight="1" x14ac:dyDescent="0.25">
      <c r="L133" s="45"/>
    </row>
    <row r="134" spans="12:12" ht="30" customHeight="1" x14ac:dyDescent="0.25">
      <c r="L134" s="45"/>
    </row>
    <row r="135" spans="12:12" ht="30" customHeight="1" x14ac:dyDescent="0.25">
      <c r="L135" s="45"/>
    </row>
    <row r="136" spans="12:12" ht="30" customHeight="1" x14ac:dyDescent="0.25">
      <c r="L136" s="45"/>
    </row>
    <row r="137" spans="12:12" ht="30" customHeight="1" x14ac:dyDescent="0.25">
      <c r="L137" s="45"/>
    </row>
    <row r="138" spans="12:12" ht="30" customHeight="1" x14ac:dyDescent="0.25">
      <c r="L138" s="45"/>
    </row>
    <row r="139" spans="12:12" ht="30" customHeight="1" x14ac:dyDescent="0.25">
      <c r="L139" s="45"/>
    </row>
    <row r="140" spans="12:12" ht="30" customHeight="1" x14ac:dyDescent="0.25">
      <c r="L140" s="45"/>
    </row>
    <row r="141" spans="12:12" ht="30" customHeight="1" x14ac:dyDescent="0.25">
      <c r="L141" s="45"/>
    </row>
    <row r="142" spans="12:12" ht="30" customHeight="1" x14ac:dyDescent="0.25">
      <c r="L142" s="45"/>
    </row>
    <row r="143" spans="12:12" ht="30" customHeight="1" x14ac:dyDescent="0.25">
      <c r="L143" s="45"/>
    </row>
    <row r="144" spans="12:12" ht="30" customHeight="1" x14ac:dyDescent="0.25">
      <c r="L144" s="45"/>
    </row>
    <row r="145" spans="12:12" ht="30" customHeight="1" x14ac:dyDescent="0.25">
      <c r="L145" s="45"/>
    </row>
    <row r="146" spans="12:12" ht="30" customHeight="1" x14ac:dyDescent="0.25">
      <c r="L146" s="45"/>
    </row>
    <row r="147" spans="12:12" ht="30" customHeight="1" x14ac:dyDescent="0.25">
      <c r="L147" s="45"/>
    </row>
    <row r="148" spans="12:12" ht="30" customHeight="1" x14ac:dyDescent="0.25">
      <c r="L148" s="45"/>
    </row>
    <row r="149" spans="12:12" ht="30" customHeight="1" x14ac:dyDescent="0.25">
      <c r="L149" s="45"/>
    </row>
    <row r="150" spans="12:12" ht="30" customHeight="1" x14ac:dyDescent="0.25">
      <c r="L150" s="45"/>
    </row>
    <row r="151" spans="12:12" ht="30" customHeight="1" x14ac:dyDescent="0.25">
      <c r="L151" s="45"/>
    </row>
    <row r="152" spans="12:12" ht="30" customHeight="1" x14ac:dyDescent="0.25">
      <c r="L152" s="45"/>
    </row>
    <row r="153" spans="12:12" ht="30" customHeight="1" x14ac:dyDescent="0.25">
      <c r="L153" s="45"/>
    </row>
    <row r="154" spans="12:12" ht="30" customHeight="1" x14ac:dyDescent="0.25">
      <c r="L154" s="45"/>
    </row>
    <row r="155" spans="12:12" ht="30" customHeight="1" x14ac:dyDescent="0.25">
      <c r="L155" s="45"/>
    </row>
    <row r="156" spans="12:12" ht="30" customHeight="1" x14ac:dyDescent="0.25">
      <c r="L156" s="45"/>
    </row>
    <row r="157" spans="12:12" ht="30" customHeight="1" x14ac:dyDescent="0.25">
      <c r="L157" s="45"/>
    </row>
    <row r="158" spans="12:12" ht="30" customHeight="1" x14ac:dyDescent="0.25">
      <c r="L158" s="45"/>
    </row>
    <row r="159" spans="12:12" ht="30" customHeight="1" x14ac:dyDescent="0.25">
      <c r="L159" s="45"/>
    </row>
    <row r="160" spans="12:12" ht="30" customHeight="1" x14ac:dyDescent="0.25">
      <c r="L160" s="45"/>
    </row>
    <row r="161" spans="12:12" ht="30" customHeight="1" x14ac:dyDescent="0.25">
      <c r="L161" s="45"/>
    </row>
    <row r="162" spans="12:12" ht="30" customHeight="1" x14ac:dyDescent="0.25">
      <c r="L162" s="45"/>
    </row>
    <row r="163" spans="12:12" ht="30" customHeight="1" x14ac:dyDescent="0.25">
      <c r="L163" s="45"/>
    </row>
    <row r="164" spans="12:12" ht="30" customHeight="1" x14ac:dyDescent="0.25">
      <c r="L164" s="45"/>
    </row>
    <row r="165" spans="12:12" ht="30" customHeight="1" x14ac:dyDescent="0.25">
      <c r="L165" s="45"/>
    </row>
    <row r="166" spans="12:12" ht="30" customHeight="1" x14ac:dyDescent="0.25">
      <c r="L166" s="45"/>
    </row>
    <row r="167" spans="12:12" ht="30" customHeight="1" x14ac:dyDescent="0.25">
      <c r="L167" s="45"/>
    </row>
    <row r="168" spans="12:12" ht="30" customHeight="1" x14ac:dyDescent="0.25">
      <c r="L168" s="45"/>
    </row>
    <row r="169" spans="12:12" ht="30" customHeight="1" x14ac:dyDescent="0.25">
      <c r="L169" s="45"/>
    </row>
    <row r="170" spans="12:12" ht="30" customHeight="1" x14ac:dyDescent="0.25">
      <c r="L170" s="45"/>
    </row>
    <row r="171" spans="12:12" ht="30" customHeight="1" x14ac:dyDescent="0.25">
      <c r="L171" s="45"/>
    </row>
    <row r="172" spans="12:12" ht="30" customHeight="1" x14ac:dyDescent="0.25">
      <c r="L172" s="45"/>
    </row>
    <row r="173" spans="12:12" ht="30" customHeight="1" x14ac:dyDescent="0.25">
      <c r="L173" s="45"/>
    </row>
    <row r="174" spans="12:12" ht="30" customHeight="1" x14ac:dyDescent="0.25">
      <c r="L174" s="45"/>
    </row>
    <row r="175" spans="12:12" ht="30" customHeight="1" x14ac:dyDescent="0.25">
      <c r="L175" s="45"/>
    </row>
    <row r="176" spans="12:12" ht="30" customHeight="1" x14ac:dyDescent="0.25">
      <c r="L176" s="45"/>
    </row>
    <row r="177" spans="12:12" ht="30" customHeight="1" x14ac:dyDescent="0.25">
      <c r="L177" s="45"/>
    </row>
    <row r="178" spans="12:12" ht="30" customHeight="1" x14ac:dyDescent="0.25">
      <c r="L178" s="45"/>
    </row>
    <row r="179" spans="12:12" ht="30" customHeight="1" x14ac:dyDescent="0.25">
      <c r="L179" s="45"/>
    </row>
    <row r="180" spans="12:12" ht="30" customHeight="1" x14ac:dyDescent="0.25">
      <c r="L180" s="45"/>
    </row>
    <row r="181" spans="12:12" ht="30" customHeight="1" x14ac:dyDescent="0.25">
      <c r="L181" s="45"/>
    </row>
    <row r="182" spans="12:12" ht="30" customHeight="1" x14ac:dyDescent="0.25">
      <c r="L182" s="45"/>
    </row>
    <row r="183" spans="12:12" ht="30" customHeight="1" x14ac:dyDescent="0.25">
      <c r="L183" s="45"/>
    </row>
    <row r="184" spans="12:12" ht="30" customHeight="1" x14ac:dyDescent="0.25">
      <c r="L184" s="45"/>
    </row>
    <row r="185" spans="12:12" ht="30" customHeight="1" x14ac:dyDescent="0.25">
      <c r="L185" s="45"/>
    </row>
    <row r="186" spans="12:12" ht="30" customHeight="1" x14ac:dyDescent="0.25">
      <c r="L186" s="45"/>
    </row>
    <row r="187" spans="12:12" ht="30" customHeight="1" x14ac:dyDescent="0.25">
      <c r="L187" s="45"/>
    </row>
    <row r="188" spans="12:12" ht="30" customHeight="1" x14ac:dyDescent="0.25">
      <c r="L188" s="45"/>
    </row>
    <row r="189" spans="12:12" ht="30" customHeight="1" x14ac:dyDescent="0.25">
      <c r="L189" s="45"/>
    </row>
    <row r="190" spans="12:12" ht="30" customHeight="1" x14ac:dyDescent="0.25">
      <c r="L190" s="45"/>
    </row>
    <row r="191" spans="12:12" ht="30" customHeight="1" x14ac:dyDescent="0.25">
      <c r="L191" s="45"/>
    </row>
    <row r="192" spans="12:12" ht="30" customHeight="1" x14ac:dyDescent="0.25">
      <c r="L192" s="45"/>
    </row>
    <row r="193" spans="12:12" ht="30" customHeight="1" x14ac:dyDescent="0.25">
      <c r="L193" s="45"/>
    </row>
    <row r="194" spans="12:12" ht="30" customHeight="1" x14ac:dyDescent="0.25">
      <c r="L194" s="45"/>
    </row>
    <row r="195" spans="12:12" ht="30" customHeight="1" x14ac:dyDescent="0.25">
      <c r="L195" s="45"/>
    </row>
    <row r="196" spans="12:12" ht="30" customHeight="1" x14ac:dyDescent="0.25">
      <c r="L196" s="45"/>
    </row>
    <row r="197" spans="12:12" ht="30" customHeight="1" x14ac:dyDescent="0.25">
      <c r="L197" s="45"/>
    </row>
    <row r="198" spans="12:12" ht="30" customHeight="1" x14ac:dyDescent="0.25">
      <c r="L198" s="45"/>
    </row>
    <row r="199" spans="12:12" ht="30" customHeight="1" x14ac:dyDescent="0.25"/>
    <row r="200" spans="12:12" ht="30" customHeight="1" x14ac:dyDescent="0.25"/>
    <row r="201" spans="12:12" ht="30" customHeight="1" x14ac:dyDescent="0.25"/>
    <row r="202" spans="12:12" ht="30" customHeight="1" x14ac:dyDescent="0.25"/>
    <row r="203" spans="12:12" ht="30" customHeight="1" x14ac:dyDescent="0.25"/>
    <row r="204" spans="12:12" ht="30" customHeight="1" x14ac:dyDescent="0.25"/>
    <row r="205" spans="12:12" ht="30" customHeight="1" x14ac:dyDescent="0.25"/>
    <row r="206" spans="12:12" ht="30" customHeight="1" x14ac:dyDescent="0.25"/>
    <row r="207" spans="12:12" ht="30" customHeight="1" x14ac:dyDescent="0.25"/>
    <row r="208" spans="12:12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</sheetData>
  <autoFilter ref="A2:N31" xr:uid="{3CE3A5E6-B021-4571-83C3-1088C1FE08FE}">
    <filterColumn colId="3" showButton="0"/>
  </autoFilter>
  <mergeCells count="10">
    <mergeCell ref="J1:L1"/>
    <mergeCell ref="D2:E2"/>
    <mergeCell ref="D52:G52"/>
    <mergeCell ref="D33:M33"/>
    <mergeCell ref="A3:A6"/>
    <mergeCell ref="A7:A11"/>
    <mergeCell ref="A12:A18"/>
    <mergeCell ref="A19:A24"/>
    <mergeCell ref="A26:A28"/>
    <mergeCell ref="A29:A30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Nimue  Treatment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Sellam</dc:creator>
  <cp:keywords/>
  <dc:description/>
  <cp:lastModifiedBy>sophie o'sullivan</cp:lastModifiedBy>
  <cp:revision/>
  <dcterms:created xsi:type="dcterms:W3CDTF">2022-08-03T03:41:19Z</dcterms:created>
  <dcterms:modified xsi:type="dcterms:W3CDTF">2026-08-04T03:31:48Z</dcterms:modified>
  <cp:category/>
  <cp:contentStatus/>
</cp:coreProperties>
</file>